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020" windowHeight="9288" activeTab="0"/>
  </bookViews>
  <sheets>
    <sheet name="PCT." sheetId="1" r:id="rId1"/>
  </sheets>
  <definedNames/>
  <calcPr fullCalcOnLoad="1"/>
</workbook>
</file>

<file path=xl/sharedStrings.xml><?xml version="1.0" encoding="utf-8"?>
<sst xmlns="http://schemas.openxmlformats.org/spreadsheetml/2006/main" count="126" uniqueCount="49">
  <si>
    <t xml:space="preserve">MAI 2022 </t>
  </si>
  <si>
    <t xml:space="preserve">INVESTIGATII CT </t>
  </si>
  <si>
    <t>MAI 2022</t>
  </si>
  <si>
    <t>SPITALUL JUDETEAN MIERCUREA CIUC</t>
  </si>
  <si>
    <t>SPITALUL MUNICIPAL ODORHEIU SECUIESC</t>
  </si>
  <si>
    <t>SPITALUL MUNICIPAL GHEORGHENI</t>
  </si>
  <si>
    <t>IMAGISTICA CONVENTIONALA (fara CT RMN)</t>
  </si>
  <si>
    <t xml:space="preserve">MAI 2022  </t>
  </si>
  <si>
    <t>SPITALUL MUNICIPAL TOPLITA</t>
  </si>
  <si>
    <t>IMAGISTICA INALTA PERFORMANTA RMN</t>
  </si>
  <si>
    <t xml:space="preserve">SC HIPERDIA SA </t>
  </si>
  <si>
    <t xml:space="preserve">SPITALUL JUDETEAN DE URGENTA RMN </t>
  </si>
  <si>
    <t xml:space="preserve"> RADIOLOGIE DENTARA</t>
  </si>
  <si>
    <t>MAR 2022</t>
  </si>
  <si>
    <t>CM DENTAR LUKACS ATTILA</t>
  </si>
  <si>
    <t>SC IMODENT SRL</t>
  </si>
  <si>
    <t>SC NOVA DENTAL</t>
  </si>
  <si>
    <t xml:space="preserve"> LABORATOARE DE ANALIZA </t>
  </si>
  <si>
    <t>SC PRODIA SRL</t>
  </si>
  <si>
    <t xml:space="preserve">SC SEROLAB SRL   </t>
  </si>
  <si>
    <t>SC CLINICA MULTIMED SRL MCIUC</t>
  </si>
  <si>
    <t>SC VITALMED LAB TOPLITA</t>
  </si>
  <si>
    <t>ANATOMIE PATOLOGICA</t>
  </si>
  <si>
    <t>ECO CLINICE + MF</t>
  </si>
  <si>
    <t>SPITALUL DE PSIHIATRIE TULGHES</t>
  </si>
  <si>
    <t>CMI VILCAN ILEANA - SALVIA TOP</t>
  </si>
  <si>
    <t>SC DIAVERUM SRL CAB AMB SPEC</t>
  </si>
  <si>
    <t>DIN MAI 2022</t>
  </si>
  <si>
    <t>CRITERIUL DE EVALUARE A RESURSELOR</t>
  </si>
  <si>
    <t>CRITERIUL DE DISPONIBILITATE</t>
  </si>
  <si>
    <t>IMAGISTICA   CT   (MAI2022)</t>
  </si>
  <si>
    <t>APARAT</t>
  </si>
  <si>
    <t>PERSONAL</t>
  </si>
  <si>
    <t>LOGISTICA</t>
  </si>
  <si>
    <t>IMAGISTICA CONVENTIONALA (fara CT RMN)  (MAI. 2022)</t>
  </si>
  <si>
    <t xml:space="preserve"> RADIOLOGIE DENTARA (MAR 2022)</t>
  </si>
  <si>
    <t>CRITERIUL DE CALITATE</t>
  </si>
  <si>
    <t xml:space="preserve"> LABORATOARE DE ANALIZA ( MAI 2022)</t>
  </si>
  <si>
    <t>PUNCTE RESURSE</t>
  </si>
  <si>
    <t>aparat</t>
  </si>
  <si>
    <t>personal</t>
  </si>
  <si>
    <t>logistica</t>
  </si>
  <si>
    <t>PUNCTE CALITATE</t>
  </si>
  <si>
    <t>ISO</t>
  </si>
  <si>
    <t>SCHEME DE TESTARE A COMPETENTEI</t>
  </si>
  <si>
    <t>SC PRODIA SRL  PUNCT MCIUC</t>
  </si>
  <si>
    <t>SC PRODIA SRL  PUNCT GHEORGHENI</t>
  </si>
  <si>
    <t xml:space="preserve"> LABORATOARE DE ANALIZA (MAI 2022)</t>
  </si>
  <si>
    <t>ECO CLINICE + MF ( LUNA MAI) 2022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</si>
</sst>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\ &quot;puncte&quot;"/>
    <numFmt numFmtId="185" formatCode="#,##0.0_ ;\-#,##0.0\ "/>
    <numFmt numFmtId="186" formatCode="_-* #,##0.0\ _l_e_i_-;\-* #,##0.0\ _l_e_i_-;_-* &quot;-&quot;??\ _l_e_i_-;_-@_-"/>
    <numFmt numFmtId="187" formatCode="_-* #,##0\ _l_e_i_-;\-* #,##0\ _l_e_i_-;_-* &quot;-&quot;??\ _l_e_i_-;_-@_-"/>
    <numFmt numFmtId="188" formatCode="_-* #,##0.000\ &quot;lei&quot;_-;\-* #,##0.000\ &quot;lei&quot;_-;_-* &quot;-&quot;??\ &quot;lei&quot;_-;_-@_-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00000"/>
    <numFmt numFmtId="192" formatCode="0.0%"/>
    <numFmt numFmtId="193" formatCode="_-* #,##0.00\ [$lei-418]_-;\-* #,##0.00\ [$lei-418]_-;_-* &quot;-&quot;??\ [$lei-418]_-;_-@_-"/>
    <numFmt numFmtId="194" formatCode="#,##0.00;[Red]#,##0.00"/>
    <numFmt numFmtId="195" formatCode="#,##0.00_ ;[Red]\-#,##0.00\ "/>
    <numFmt numFmtId="196" formatCode="0.000%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0.00;[Red]0.00"/>
    <numFmt numFmtId="201" formatCode="0\ &quot;puncte&quot;"/>
    <numFmt numFmtId="202" formatCode="_-* #,##0.000\ _l_e_i_-;\-* #,##0.000\ _l_e_i_-;_-* &quot;-&quot;??\ _l_e_i_-;_-@_-"/>
    <numFmt numFmtId="203" formatCode="_-* #,##0.0000\ _l_e_i_-;\-* #,##0.0000\ _l_e_i_-;_-* &quot;-&quot;??\ _l_e_i_-;_-@_-"/>
    <numFmt numFmtId="204" formatCode="#,##0\ &quot;ASD&quot;"/>
    <numFmt numFmtId="205" formatCode="#,##0\ &quot;LEI - suma lunara pentru defalcat &quot;"/>
    <numFmt numFmtId="206" formatCode="#,##0\ &quot;lei&quot;"/>
    <numFmt numFmtId="207" formatCode="#,##0\ &quot;LEI - suma TRIM I pentru defalcat &quot;"/>
    <numFmt numFmtId="208" formatCode="#,##0\ &quot;LEI - suma TRIM I 2011  pentru defalcat &quot;"/>
    <numFmt numFmtId="209" formatCode="#,##0\ &quot;LEI - suma lunara TRIM I 2011  pentru defalcat &quot;"/>
    <numFmt numFmtId="210" formatCode="#,##0\ &quot;LEI - suma apr mai 2011  pentru defalcat &quot;"/>
    <numFmt numFmtId="211" formatCode="0.0\ &quot;puncte&quot;"/>
    <numFmt numFmtId="212" formatCode="#,##0\ &quot;LEI -  pentru defalcat &quot;"/>
    <numFmt numFmtId="213" formatCode="#,##0.00\ &quot;lei&quot;"/>
    <numFmt numFmtId="214" formatCode="0.00000000"/>
    <numFmt numFmtId="215" formatCode="dd/mm/yy"/>
    <numFmt numFmtId="216" formatCode="#,##0\ &quot;LEI - inpartit pe 6 luni&quot;"/>
    <numFmt numFmtId="217" formatCode="0.0&quot; pct&quot;"/>
    <numFmt numFmtId="218" formatCode="mm/dd/yy"/>
    <numFmt numFmtId="219" formatCode="[$-418]d\ mmmm\ yyyy"/>
    <numFmt numFmtId="220" formatCode="_(* #,##0_);_(* \(#,##0\);_(* &quot;-&quot;??_);_(@_)"/>
    <numFmt numFmtId="221" formatCode="_-* #,##0.00\ _F_t_-;\-* #,##0.00\ _F_t_-;_-* &quot;-&quot;??\ _F_t_-;_-@_-"/>
    <numFmt numFmtId="222" formatCode="#"/>
    <numFmt numFmtId="223" formatCode="_-* #,##0.0000\ &quot;lei&quot;_-;\-* #,##0.0000\ &quot;lei&quot;_-;_-* &quot;-&quot;??\ &quot;lei&quot;_-;_-@_-"/>
    <numFmt numFmtId="224" formatCode="0;[Red]0"/>
    <numFmt numFmtId="225" formatCode="#,##0.00_ ;\-#,##0.00\ 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36"/>
      <name val="Arial"/>
      <family val="2"/>
    </font>
    <font>
      <b/>
      <sz val="10"/>
      <color indexed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3" borderId="7" applyNumberFormat="0" applyFont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ont="1" applyAlignment="1">
      <alignment/>
    </xf>
    <xf numFmtId="194" fontId="2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left"/>
    </xf>
    <xf numFmtId="179" fontId="21" fillId="0" borderId="0" xfId="42" applyFont="1" applyAlignment="1">
      <alignment horizontal="center"/>
    </xf>
    <xf numFmtId="4" fontId="21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/>
    </xf>
    <xf numFmtId="9" fontId="21" fillId="0" borderId="11" xfId="0" applyNumberFormat="1" applyFont="1" applyFill="1" applyBorder="1" applyAlignment="1">
      <alignment horizontal="center" vertical="center" wrapText="1"/>
    </xf>
    <xf numFmtId="178" fontId="21" fillId="0" borderId="12" xfId="44" applyFont="1" applyFill="1" applyBorder="1" applyAlignment="1">
      <alignment horizontal="center" vertical="center" wrapText="1"/>
    </xf>
    <xf numFmtId="178" fontId="21" fillId="0" borderId="11" xfId="44" applyFont="1" applyFill="1" applyBorder="1" applyAlignment="1">
      <alignment horizontal="center" vertical="center" wrapText="1"/>
    </xf>
    <xf numFmtId="178" fontId="0" fillId="0" borderId="0" xfId="44" applyFont="1" applyFill="1" applyBorder="1" applyAlignment="1">
      <alignment/>
    </xf>
    <xf numFmtId="9" fontId="21" fillId="0" borderId="13" xfId="0" applyNumberFormat="1" applyFont="1" applyFill="1" applyBorder="1" applyAlignment="1">
      <alignment horizontal="center" vertical="center" wrapText="1"/>
    </xf>
    <xf numFmtId="178" fontId="0" fillId="0" borderId="14" xfId="44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92" fontId="0" fillId="0" borderId="0" xfId="68" applyNumberFormat="1" applyFont="1" applyFill="1" applyAlignment="1">
      <alignment/>
    </xf>
    <xf numFmtId="0" fontId="0" fillId="0" borderId="0" xfId="0" applyFont="1" applyFill="1" applyAlignment="1">
      <alignment/>
    </xf>
    <xf numFmtId="178" fontId="0" fillId="0" borderId="11" xfId="44" applyFont="1" applyFill="1" applyBorder="1" applyAlignment="1">
      <alignment horizontal="center"/>
    </xf>
    <xf numFmtId="0" fontId="21" fillId="25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Fill="1" applyBorder="1" applyAlignment="1">
      <alignment/>
    </xf>
    <xf numFmtId="0" fontId="21" fillId="0" borderId="14" xfId="0" applyFont="1" applyFill="1" applyBorder="1" applyAlignment="1">
      <alignment horizontal="center"/>
    </xf>
    <xf numFmtId="0" fontId="0" fillId="25" borderId="0" xfId="0" applyFont="1" applyFill="1" applyAlignment="1">
      <alignment/>
    </xf>
    <xf numFmtId="178" fontId="0" fillId="25" borderId="0" xfId="44" applyFont="1" applyFill="1" applyAlignment="1">
      <alignment/>
    </xf>
    <xf numFmtId="178" fontId="0" fillId="0" borderId="0" xfId="44" applyFont="1" applyFill="1" applyAlignment="1">
      <alignment/>
    </xf>
    <xf numFmtId="179" fontId="25" fillId="26" borderId="10" xfId="42" applyFont="1" applyFill="1" applyBorder="1" applyAlignment="1">
      <alignment/>
    </xf>
    <xf numFmtId="0" fontId="21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18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2" xfId="0" applyNumberFormat="1" applyFont="1" applyFill="1" applyBorder="1" applyAlignment="1" applyProtection="1">
      <alignment horizontal="center" vertical="center" wrapText="1"/>
      <protection/>
    </xf>
    <xf numFmtId="178" fontId="0" fillId="0" borderId="12" xfId="44" applyFont="1" applyFill="1" applyBorder="1" applyAlignment="1" applyProtection="1">
      <alignment horizontal="center" vertical="center" wrapText="1"/>
      <protection/>
    </xf>
    <xf numFmtId="2" fontId="0" fillId="0" borderId="18" xfId="0" applyNumberFormat="1" applyFont="1" applyFill="1" applyBorder="1" applyAlignment="1" applyProtection="1">
      <alignment horizontal="center" vertical="center" wrapText="1"/>
      <protection/>
    </xf>
    <xf numFmtId="178" fontId="0" fillId="0" borderId="11" xfId="44" applyFont="1" applyFill="1" applyBorder="1" applyAlignment="1" applyProtection="1">
      <alignment horizontal="center" vertical="center" wrapText="1"/>
      <protection/>
    </xf>
    <xf numFmtId="2" fontId="0" fillId="0" borderId="11" xfId="0" applyNumberFormat="1" applyFont="1" applyFill="1" applyBorder="1" applyAlignment="1" applyProtection="1">
      <alignment horizontal="center" vertical="center" wrapText="1"/>
      <protection/>
    </xf>
    <xf numFmtId="2" fontId="0" fillId="0" borderId="19" xfId="0" applyNumberFormat="1" applyFont="1" applyFill="1" applyBorder="1" applyAlignment="1" applyProtection="1">
      <alignment horizontal="center" vertical="center" wrapText="1"/>
      <protection/>
    </xf>
    <xf numFmtId="201" fontId="21" fillId="0" borderId="0" xfId="0" applyNumberFormat="1" applyFont="1" applyFill="1" applyAlignment="1">
      <alignment/>
    </xf>
    <xf numFmtId="178" fontId="21" fillId="0" borderId="0" xfId="44" applyFont="1" applyFill="1" applyAlignment="1">
      <alignment/>
    </xf>
    <xf numFmtId="0" fontId="21" fillId="0" borderId="14" xfId="0" applyFont="1" applyFill="1" applyBorder="1" applyAlignment="1">
      <alignment horizontal="center" vertical="center" wrapText="1"/>
    </xf>
    <xf numFmtId="178" fontId="0" fillId="0" borderId="0" xfId="44" applyFont="1" applyAlignment="1">
      <alignment/>
    </xf>
    <xf numFmtId="179" fontId="25" fillId="21" borderId="0" xfId="42" applyFont="1" applyFill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92" fontId="0" fillId="0" borderId="0" xfId="68" applyNumberFormat="1" applyFont="1" applyAlignment="1">
      <alignment/>
    </xf>
    <xf numFmtId="0" fontId="21" fillId="0" borderId="20" xfId="0" applyFont="1" applyFill="1" applyBorder="1" applyAlignment="1">
      <alignment horizontal="center" wrapText="1"/>
    </xf>
    <xf numFmtId="0" fontId="21" fillId="0" borderId="21" xfId="0" applyFont="1" applyBorder="1" applyAlignment="1" quotePrefix="1">
      <alignment wrapText="1"/>
    </xf>
    <xf numFmtId="178" fontId="0" fillId="0" borderId="22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0" fontId="0" fillId="24" borderId="0" xfId="0" applyFont="1" applyFill="1" applyAlignment="1">
      <alignment/>
    </xf>
    <xf numFmtId="179" fontId="25" fillId="20" borderId="0" xfId="42" applyFont="1" applyFill="1" applyAlignment="1">
      <alignment/>
    </xf>
    <xf numFmtId="0" fontId="21" fillId="0" borderId="0" xfId="0" applyFont="1" applyAlignment="1">
      <alignment horizontal="center"/>
    </xf>
    <xf numFmtId="211" fontId="0" fillId="0" borderId="11" xfId="0" applyNumberFormat="1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ont="1" applyAlignment="1">
      <alignment/>
    </xf>
    <xf numFmtId="0" fontId="24" fillId="0" borderId="17" xfId="0" applyFont="1" applyFill="1" applyBorder="1" applyAlignment="1">
      <alignment horizontal="center"/>
    </xf>
    <xf numFmtId="0" fontId="21" fillId="0" borderId="10" xfId="0" applyFont="1" applyBorder="1" applyAlignment="1" quotePrefix="1">
      <alignment wrapText="1"/>
    </xf>
    <xf numFmtId="0" fontId="0" fillId="0" borderId="24" xfId="0" applyFont="1" applyBorder="1" applyAlignment="1">
      <alignment horizontal="left"/>
    </xf>
    <xf numFmtId="179" fontId="0" fillId="0" borderId="25" xfId="42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94" fontId="0" fillId="0" borderId="0" xfId="0" applyNumberFormat="1" applyFont="1" applyBorder="1" applyAlignment="1">
      <alignment/>
    </xf>
    <xf numFmtId="0" fontId="0" fillId="0" borderId="28" xfId="0" applyFont="1" applyBorder="1" applyAlignment="1">
      <alignment horizontal="left"/>
    </xf>
    <xf numFmtId="194" fontId="0" fillId="0" borderId="24" xfId="0" applyNumberFormat="1" applyFont="1" applyBorder="1" applyAlignment="1">
      <alignment/>
    </xf>
    <xf numFmtId="0" fontId="0" fillId="0" borderId="29" xfId="0" applyFont="1" applyBorder="1" applyAlignment="1">
      <alignment horizontal="left"/>
    </xf>
    <xf numFmtId="194" fontId="0" fillId="0" borderId="30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0" fontId="21" fillId="0" borderId="17" xfId="0" applyFont="1" applyBorder="1" applyAlignment="1">
      <alignment/>
    </xf>
    <xf numFmtId="179" fontId="21" fillId="0" borderId="10" xfId="0" applyNumberFormat="1" applyFont="1" applyBorder="1" applyAlignment="1">
      <alignment horizontal="right"/>
    </xf>
    <xf numFmtId="179" fontId="21" fillId="20" borderId="0" xfId="42" applyFont="1" applyFill="1" applyAlignment="1">
      <alignment/>
    </xf>
    <xf numFmtId="178" fontId="21" fillId="0" borderId="11" xfId="44" applyFont="1" applyFill="1" applyBorder="1" applyAlignment="1" applyProtection="1">
      <alignment horizontal="center" vertical="center" wrapText="1"/>
      <protection/>
    </xf>
    <xf numFmtId="0" fontId="21" fillId="0" borderId="11" xfId="44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left"/>
    </xf>
    <xf numFmtId="0" fontId="21" fillId="0" borderId="32" xfId="0" applyFont="1" applyBorder="1" applyAlignment="1">
      <alignment/>
    </xf>
    <xf numFmtId="211" fontId="27" fillId="0" borderId="11" xfId="0" applyNumberFormat="1" applyFont="1" applyFill="1" applyBorder="1" applyAlignment="1" applyProtection="1">
      <alignment horizontal="center" vertical="center" wrapText="1"/>
      <protection/>
    </xf>
    <xf numFmtId="194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left"/>
    </xf>
    <xf numFmtId="179" fontId="0" fillId="0" borderId="30" xfId="0" applyNumberFormat="1" applyFont="1" applyBorder="1" applyAlignment="1">
      <alignment/>
    </xf>
    <xf numFmtId="179" fontId="0" fillId="0" borderId="0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17" xfId="0" applyFont="1" applyFill="1" applyBorder="1" applyAlignment="1">
      <alignment horizontal="center" wrapText="1"/>
    </xf>
    <xf numFmtId="0" fontId="21" fillId="0" borderId="10" xfId="0" applyFont="1" applyFill="1" applyBorder="1" applyAlignment="1" quotePrefix="1">
      <alignment horizontal="center" wrapText="1"/>
    </xf>
    <xf numFmtId="0" fontId="0" fillId="0" borderId="12" xfId="0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9" fontId="0" fillId="0" borderId="11" xfId="0" applyNumberFormat="1" applyFont="1" applyFill="1" applyBorder="1" applyAlignment="1">
      <alignment/>
    </xf>
    <xf numFmtId="179" fontId="21" fillId="0" borderId="11" xfId="0" applyNumberFormat="1" applyFont="1" applyFill="1" applyBorder="1" applyAlignment="1">
      <alignment/>
    </xf>
    <xf numFmtId="179" fontId="29" fillId="20" borderId="0" xfId="42" applyFont="1" applyFill="1" applyAlignment="1">
      <alignment/>
    </xf>
    <xf numFmtId="0" fontId="0" fillId="0" borderId="34" xfId="0" applyFont="1" applyBorder="1" applyAlignment="1">
      <alignment/>
    </xf>
    <xf numFmtId="0" fontId="21" fillId="0" borderId="0" xfId="0" applyFont="1" applyAlignment="1">
      <alignment horizontal="center" wrapText="1"/>
    </xf>
    <xf numFmtId="187" fontId="21" fillId="0" borderId="0" xfId="42" applyNumberFormat="1" applyFont="1" applyAlignment="1">
      <alignment/>
    </xf>
    <xf numFmtId="179" fontId="0" fillId="0" borderId="0" xfId="42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Fill="1" applyAlignment="1">
      <alignment/>
    </xf>
    <xf numFmtId="187" fontId="21" fillId="0" borderId="0" xfId="42" applyNumberFormat="1" applyFont="1" applyFill="1" applyAlignment="1">
      <alignment/>
    </xf>
    <xf numFmtId="179" fontId="0" fillId="0" borderId="0" xfId="0" applyNumberFormat="1" applyFont="1" applyFill="1" applyAlignment="1">
      <alignment/>
    </xf>
    <xf numFmtId="179" fontId="0" fillId="0" borderId="0" xfId="42" applyFont="1" applyFill="1" applyAlignment="1">
      <alignment/>
    </xf>
    <xf numFmtId="0" fontId="0" fillId="0" borderId="35" xfId="0" applyFont="1" applyBorder="1" applyAlignment="1">
      <alignment/>
    </xf>
    <xf numFmtId="201" fontId="0" fillId="0" borderId="35" xfId="0" applyNumberFormat="1" applyFont="1" applyBorder="1" applyAlignment="1">
      <alignment/>
    </xf>
    <xf numFmtId="178" fontId="21" fillId="0" borderId="35" xfId="0" applyNumberFormat="1" applyFont="1" applyBorder="1" applyAlignment="1">
      <alignment/>
    </xf>
    <xf numFmtId="179" fontId="21" fillId="0" borderId="35" xfId="42" applyFont="1" applyBorder="1" applyAlignment="1">
      <alignment/>
    </xf>
    <xf numFmtId="0" fontId="20" fillId="0" borderId="17" xfId="0" applyFont="1" applyFill="1" applyBorder="1" applyAlignment="1">
      <alignment horizontal="center"/>
    </xf>
    <xf numFmtId="0" fontId="22" fillId="0" borderId="36" xfId="0" applyFont="1" applyBorder="1" applyAlignment="1">
      <alignment horizontal="left"/>
    </xf>
    <xf numFmtId="0" fontId="20" fillId="0" borderId="17" xfId="0" applyFont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9" fontId="21" fillId="0" borderId="19" xfId="0" applyNumberFormat="1" applyFont="1" applyFill="1" applyBorder="1" applyAlignment="1">
      <alignment horizontal="center" vertical="center" wrapText="1"/>
    </xf>
    <xf numFmtId="9" fontId="21" fillId="0" borderId="37" xfId="0" applyNumberFormat="1" applyFont="1" applyFill="1" applyBorder="1" applyAlignment="1">
      <alignment horizontal="center" vertical="center" wrapText="1"/>
    </xf>
    <xf numFmtId="9" fontId="21" fillId="0" borderId="38" xfId="0" applyNumberFormat="1" applyFont="1" applyFill="1" applyBorder="1" applyAlignment="1">
      <alignment horizontal="center" vertical="center" wrapText="1"/>
    </xf>
    <xf numFmtId="190" fontId="0" fillId="0" borderId="39" xfId="44" applyNumberFormat="1" applyFont="1" applyFill="1" applyBorder="1" applyAlignment="1">
      <alignment horizontal="center"/>
    </xf>
    <xf numFmtId="206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201" fontId="0" fillId="0" borderId="0" xfId="0" applyNumberFormat="1" applyFont="1" applyFill="1" applyAlignment="1">
      <alignment/>
    </xf>
    <xf numFmtId="0" fontId="21" fillId="0" borderId="10" xfId="0" applyFont="1" applyFill="1" applyBorder="1" applyAlignment="1" quotePrefix="1">
      <alignment wrapText="1"/>
    </xf>
    <xf numFmtId="178" fontId="21" fillId="0" borderId="11" xfId="44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9" fontId="21" fillId="0" borderId="11" xfId="0" applyNumberFormat="1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190" fontId="0" fillId="0" borderId="40" xfId="44" applyNumberFormat="1" applyFont="1" applyFill="1" applyBorder="1" applyAlignment="1">
      <alignment horizontal="center"/>
    </xf>
    <xf numFmtId="184" fontId="0" fillId="0" borderId="0" xfId="0" applyNumberFormat="1" applyFont="1" applyFill="1" applyAlignment="1">
      <alignment/>
    </xf>
    <xf numFmtId="194" fontId="0" fillId="0" borderId="10" xfId="0" applyNumberFormat="1" applyFont="1" applyFill="1" applyBorder="1" applyAlignment="1">
      <alignment/>
    </xf>
    <xf numFmtId="194" fontId="0" fillId="0" borderId="41" xfId="0" applyNumberFormat="1" applyFont="1" applyFill="1" applyBorder="1" applyAlignment="1">
      <alignment/>
    </xf>
    <xf numFmtId="179" fontId="21" fillId="0" borderId="10" xfId="0" applyNumberFormat="1" applyFont="1" applyFill="1" applyBorder="1" applyAlignment="1">
      <alignment horizontal="right"/>
    </xf>
    <xf numFmtId="184" fontId="26" fillId="0" borderId="11" xfId="0" applyNumberFormat="1" applyFont="1" applyFill="1" applyBorder="1" applyAlignment="1" applyProtection="1">
      <alignment horizontal="center" vertical="center" wrapText="1"/>
      <protection/>
    </xf>
    <xf numFmtId="178" fontId="28" fillId="0" borderId="11" xfId="44" applyFont="1" applyFill="1" applyBorder="1" applyAlignment="1" applyProtection="1">
      <alignment horizontal="center" vertical="center" wrapText="1"/>
      <protection/>
    </xf>
    <xf numFmtId="190" fontId="21" fillId="0" borderId="10" xfId="44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/>
    </xf>
    <xf numFmtId="190" fontId="21" fillId="0" borderId="11" xfId="44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184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44" applyNumberFormat="1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>
      <alignment/>
    </xf>
    <xf numFmtId="190" fontId="0" fillId="0" borderId="39" xfId="44" applyNumberFormat="1" applyFont="1" applyFill="1" applyBorder="1" applyAlignment="1">
      <alignment horizontal="center"/>
    </xf>
    <xf numFmtId="190" fontId="0" fillId="0" borderId="40" xfId="44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9" fontId="21" fillId="0" borderId="19" xfId="0" applyNumberFormat="1" applyFont="1" applyFill="1" applyBorder="1" applyAlignment="1">
      <alignment horizontal="center" vertical="center" wrapText="1"/>
    </xf>
    <xf numFmtId="9" fontId="21" fillId="0" borderId="37" xfId="0" applyNumberFormat="1" applyFont="1" applyFill="1" applyBorder="1" applyAlignment="1">
      <alignment horizontal="center" vertical="center" wrapText="1"/>
    </xf>
    <xf numFmtId="9" fontId="21" fillId="0" borderId="38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Good 2" xfId="50"/>
    <cellStyle name="Good 3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2 2" xfId="60"/>
    <cellStyle name="Normal 2" xfId="61"/>
    <cellStyle name="Normal 2 2" xfId="62"/>
    <cellStyle name="Normal 3" xfId="63"/>
    <cellStyle name="Normal 4" xfId="64"/>
    <cellStyle name="Note" xfId="65"/>
    <cellStyle name="Note 2" xfId="66"/>
    <cellStyle name="Output" xfId="67"/>
    <cellStyle name="Percent" xfId="68"/>
    <cellStyle name="Százalék 2" xfId="69"/>
    <cellStyle name="Title" xfId="70"/>
    <cellStyle name="Total" xfId="71"/>
    <cellStyle name="Warning Text" xfId="7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43"/>
  <sheetViews>
    <sheetView tabSelected="1" zoomScale="85" zoomScaleNormal="85" workbookViewId="0" topLeftCell="A1">
      <selection activeCell="K128" sqref="K128"/>
    </sheetView>
  </sheetViews>
  <sheetFormatPr defaultColWidth="9.140625" defaultRowHeight="12.75"/>
  <cols>
    <col min="1" max="1" width="52.28125" style="1" bestFit="1" customWidth="1"/>
    <col min="2" max="2" width="18.28125" style="1" bestFit="1" customWidth="1"/>
    <col min="3" max="4" width="11.7109375" style="1" bestFit="1" customWidth="1"/>
    <col min="5" max="5" width="10.57421875" style="1" bestFit="1" customWidth="1"/>
    <col min="6" max="6" width="13.421875" style="1" bestFit="1" customWidth="1"/>
    <col min="7" max="7" width="18.140625" style="1" bestFit="1" customWidth="1"/>
    <col min="8" max="8" width="12.00390625" style="1" customWidth="1"/>
    <col min="9" max="9" width="15.57421875" style="1" customWidth="1"/>
    <col min="10" max="10" width="13.421875" style="1" bestFit="1" customWidth="1"/>
    <col min="11" max="16384" width="8.8515625" style="1" customWidth="1"/>
  </cols>
  <sheetData>
    <row r="1" s="51" customFormat="1" ht="20.25" customHeight="1">
      <c r="A1" s="4" t="s">
        <v>27</v>
      </c>
    </row>
    <row r="4" spans="1:8" ht="26.25" customHeight="1">
      <c r="A4" s="52">
        <v>57400</v>
      </c>
      <c r="B4" s="141" t="s">
        <v>28</v>
      </c>
      <c r="C4" s="142"/>
      <c r="D4" s="142"/>
      <c r="E4" s="143"/>
      <c r="F4" s="108"/>
      <c r="G4" s="141" t="s">
        <v>29</v>
      </c>
      <c r="H4" s="143"/>
    </row>
    <row r="5" spans="1:8" ht="15" customHeight="1">
      <c r="A5" s="53" t="s">
        <v>30</v>
      </c>
      <c r="B5" s="109">
        <v>1</v>
      </c>
      <c r="C5" s="110"/>
      <c r="D5" s="110"/>
      <c r="E5" s="111"/>
      <c r="F5" s="9"/>
      <c r="G5" s="109">
        <v>0</v>
      </c>
      <c r="H5" s="111"/>
    </row>
    <row r="6" spans="1:8" ht="12.75">
      <c r="A6" s="53"/>
      <c r="B6" s="112"/>
      <c r="C6" s="112"/>
      <c r="D6" s="112"/>
      <c r="E6" s="112">
        <v>0</v>
      </c>
      <c r="F6" s="113"/>
      <c r="G6" s="112">
        <v>0</v>
      </c>
      <c r="H6" s="112"/>
    </row>
    <row r="7" spans="1:8" ht="12.75">
      <c r="A7" s="43"/>
      <c r="B7" s="3"/>
      <c r="C7" s="114" t="s">
        <v>31</v>
      </c>
      <c r="D7" s="114" t="s">
        <v>32</v>
      </c>
      <c r="E7" s="114" t="s">
        <v>33</v>
      </c>
      <c r="F7" s="3"/>
      <c r="G7" s="3"/>
      <c r="H7" s="3"/>
    </row>
    <row r="8" spans="1:9" ht="12.75">
      <c r="A8" s="15" t="s">
        <v>3</v>
      </c>
      <c r="B8" s="31">
        <f>C8+D8+E8</f>
        <v>380</v>
      </c>
      <c r="C8" s="54">
        <v>380</v>
      </c>
      <c r="D8" s="54"/>
      <c r="E8" s="54"/>
      <c r="F8" s="73">
        <v>26279.518072289156</v>
      </c>
      <c r="G8" s="31">
        <v>0</v>
      </c>
      <c r="H8" s="73">
        <v>0</v>
      </c>
      <c r="I8" s="16"/>
    </row>
    <row r="9" spans="1:9" ht="12.75">
      <c r="A9" s="20" t="s">
        <v>4</v>
      </c>
      <c r="B9" s="31">
        <f>C9+D9+E9</f>
        <v>230</v>
      </c>
      <c r="C9" s="54">
        <v>230</v>
      </c>
      <c r="D9" s="54"/>
      <c r="E9" s="54"/>
      <c r="F9" s="73">
        <v>15906.024096385543</v>
      </c>
      <c r="G9" s="31">
        <v>0</v>
      </c>
      <c r="H9" s="73">
        <v>0</v>
      </c>
      <c r="I9" s="45"/>
    </row>
    <row r="10" spans="1:9" ht="12.75">
      <c r="A10" s="20" t="s">
        <v>5</v>
      </c>
      <c r="B10" s="31">
        <f>C10+D10+E10</f>
        <v>220</v>
      </c>
      <c r="C10" s="54">
        <v>220</v>
      </c>
      <c r="D10" s="54"/>
      <c r="E10" s="54"/>
      <c r="F10" s="73">
        <v>15214.457831325302</v>
      </c>
      <c r="G10" s="31">
        <v>0</v>
      </c>
      <c r="H10" s="73">
        <v>0</v>
      </c>
      <c r="I10" s="45"/>
    </row>
    <row r="11" spans="2:8" ht="12.75">
      <c r="B11" s="115">
        <f>SUM(B8:B10)</f>
        <v>830</v>
      </c>
      <c r="C11" s="115"/>
      <c r="D11" s="115"/>
      <c r="E11" s="115"/>
      <c r="F11" s="115"/>
      <c r="G11" s="115">
        <f>SUM(G8:G9)</f>
        <v>0</v>
      </c>
      <c r="H11" s="115"/>
    </row>
    <row r="12" spans="2:8" ht="13.5" thickBot="1">
      <c r="B12" s="17"/>
      <c r="C12" s="17"/>
      <c r="D12" s="17"/>
      <c r="E12" s="17"/>
      <c r="F12" s="17"/>
      <c r="G12" s="17"/>
      <c r="H12" s="17"/>
    </row>
    <row r="13" spans="1:8" ht="13.5" thickBot="1">
      <c r="A13" s="56" t="s">
        <v>1</v>
      </c>
      <c r="B13" s="116" t="s">
        <v>2</v>
      </c>
      <c r="C13" s="17"/>
      <c r="D13" s="17"/>
      <c r="E13" s="17"/>
      <c r="F13" s="17"/>
      <c r="G13" s="17"/>
      <c r="H13" s="17"/>
    </row>
    <row r="14" spans="1:2" ht="12.75">
      <c r="A14" s="58" t="s">
        <v>3</v>
      </c>
      <c r="B14" s="59">
        <v>26280</v>
      </c>
    </row>
    <row r="15" spans="1:2" ht="12.75">
      <c r="A15" s="60" t="s">
        <v>4</v>
      </c>
      <c r="B15" s="59">
        <v>15910</v>
      </c>
    </row>
    <row r="16" spans="1:2" ht="13.5" thickBot="1">
      <c r="A16" s="61" t="s">
        <v>5</v>
      </c>
      <c r="B16" s="59">
        <v>15210</v>
      </c>
    </row>
    <row r="17" ht="13.5" thickBot="1">
      <c r="B17" s="6">
        <f>SUM(B14:B16)</f>
        <v>57400</v>
      </c>
    </row>
    <row r="20" s="51" customFormat="1" ht="20.25" customHeight="1">
      <c r="A20" s="4" t="s">
        <v>27</v>
      </c>
    </row>
    <row r="22" spans="1:8" ht="21" customHeight="1">
      <c r="A22" s="52">
        <v>134808</v>
      </c>
      <c r="B22" s="141" t="s">
        <v>28</v>
      </c>
      <c r="C22" s="142"/>
      <c r="D22" s="142"/>
      <c r="E22" s="143"/>
      <c r="F22" s="108"/>
      <c r="G22" s="141" t="s">
        <v>29</v>
      </c>
      <c r="H22" s="143"/>
    </row>
    <row r="23" spans="1:8" ht="12.75">
      <c r="A23" s="7" t="s">
        <v>34</v>
      </c>
      <c r="B23" s="144">
        <v>1</v>
      </c>
      <c r="C23" s="145"/>
      <c r="D23" s="145"/>
      <c r="E23" s="146"/>
      <c r="F23" s="9"/>
      <c r="G23" s="144">
        <v>0</v>
      </c>
      <c r="H23" s="146"/>
    </row>
    <row r="24" spans="2:8" ht="12.75">
      <c r="B24" s="136">
        <f>$A$215*B23</f>
        <v>0</v>
      </c>
      <c r="C24" s="136"/>
      <c r="D24" s="136"/>
      <c r="E24" s="121"/>
      <c r="F24" s="113"/>
      <c r="G24" s="136">
        <v>0</v>
      </c>
      <c r="H24" s="136"/>
    </row>
    <row r="25" spans="1:8" ht="12.75">
      <c r="A25" s="43"/>
      <c r="B25" s="3"/>
      <c r="C25" s="114" t="s">
        <v>31</v>
      </c>
      <c r="D25" s="114" t="s">
        <v>32</v>
      </c>
      <c r="E25" s="114" t="s">
        <v>33</v>
      </c>
      <c r="F25" s="3"/>
      <c r="G25" s="3"/>
      <c r="H25" s="3"/>
    </row>
    <row r="26" spans="1:9" ht="12.75">
      <c r="A26" s="20" t="s">
        <v>3</v>
      </c>
      <c r="B26" s="31">
        <f>C26+D26+E26</f>
        <v>967.2</v>
      </c>
      <c r="C26" s="54">
        <v>647.2</v>
      </c>
      <c r="D26" s="54">
        <v>285</v>
      </c>
      <c r="E26" s="54">
        <v>35</v>
      </c>
      <c r="F26" s="117">
        <v>62381.31119776093</v>
      </c>
      <c r="G26" s="31">
        <v>0</v>
      </c>
      <c r="H26" s="73">
        <v>0</v>
      </c>
      <c r="I26" s="45"/>
    </row>
    <row r="27" spans="1:9" ht="12.75">
      <c r="A27" s="15" t="s">
        <v>4</v>
      </c>
      <c r="B27" s="31">
        <f>C27+D27+E27</f>
        <v>625.25</v>
      </c>
      <c r="C27" s="54">
        <v>381.25</v>
      </c>
      <c r="D27" s="54">
        <v>222</v>
      </c>
      <c r="E27" s="54">
        <v>22</v>
      </c>
      <c r="F27" s="117">
        <v>40326.62823242351</v>
      </c>
      <c r="G27" s="31">
        <v>0</v>
      </c>
      <c r="H27" s="73">
        <v>0</v>
      </c>
      <c r="I27" s="16"/>
    </row>
    <row r="28" spans="1:9" ht="12.75">
      <c r="A28" s="20" t="s">
        <v>5</v>
      </c>
      <c r="B28" s="31">
        <f>C28+D28+E28</f>
        <v>327.5</v>
      </c>
      <c r="C28" s="54">
        <v>185.5</v>
      </c>
      <c r="D28" s="54">
        <v>112</v>
      </c>
      <c r="E28" s="54">
        <v>30</v>
      </c>
      <c r="F28" s="117">
        <v>21122.70411214506</v>
      </c>
      <c r="G28" s="31">
        <v>0</v>
      </c>
      <c r="H28" s="73">
        <v>0</v>
      </c>
      <c r="I28" s="45"/>
    </row>
    <row r="29" spans="1:9" ht="12.75">
      <c r="A29" s="62" t="s">
        <v>8</v>
      </c>
      <c r="B29" s="31">
        <f>C29+D29+E29</f>
        <v>170.2</v>
      </c>
      <c r="C29" s="54">
        <v>65.2</v>
      </c>
      <c r="D29" s="54">
        <v>105</v>
      </c>
      <c r="E29" s="54">
        <v>0</v>
      </c>
      <c r="F29" s="117">
        <v>10977.356457670501</v>
      </c>
      <c r="G29" s="31">
        <v>0</v>
      </c>
      <c r="H29" s="73">
        <v>0</v>
      </c>
      <c r="I29" s="45"/>
    </row>
    <row r="30" spans="2:8" ht="12.75">
      <c r="B30" s="55">
        <f>SUM(B26:B29)</f>
        <v>2090.15</v>
      </c>
      <c r="C30" s="55"/>
      <c r="D30" s="55"/>
      <c r="E30" s="55"/>
      <c r="F30" s="55"/>
      <c r="G30" s="55">
        <f>SUM(G26:G29)</f>
        <v>0</v>
      </c>
      <c r="H30" s="55"/>
    </row>
    <row r="31" ht="13.5" thickBot="1"/>
    <row r="32" spans="1:4" ht="13.5" thickBot="1">
      <c r="A32" s="56" t="s">
        <v>6</v>
      </c>
      <c r="B32" s="57" t="s">
        <v>7</v>
      </c>
      <c r="D32" s="63"/>
    </row>
    <row r="33" spans="1:4" ht="12.75">
      <c r="A33" s="64" t="s">
        <v>3</v>
      </c>
      <c r="B33" s="65">
        <v>62381</v>
      </c>
      <c r="D33" s="63"/>
    </row>
    <row r="34" spans="1:4" ht="12.75">
      <c r="A34" s="66" t="s">
        <v>4</v>
      </c>
      <c r="B34" s="67">
        <v>40327</v>
      </c>
      <c r="D34" s="63"/>
    </row>
    <row r="35" spans="1:4" ht="12.75">
      <c r="A35" s="68" t="s">
        <v>5</v>
      </c>
      <c r="B35" s="67">
        <v>21123</v>
      </c>
      <c r="D35" s="63"/>
    </row>
    <row r="36" spans="1:4" ht="13.5" thickBot="1">
      <c r="A36" s="69" t="s">
        <v>8</v>
      </c>
      <c r="B36" s="67">
        <v>10977</v>
      </c>
      <c r="D36" s="43"/>
    </row>
    <row r="37" spans="1:4" ht="13.5" thickBot="1">
      <c r="A37" s="70"/>
      <c r="B37" s="71">
        <f>SUM(B33:B36)</f>
        <v>134808</v>
      </c>
      <c r="D37" s="43"/>
    </row>
    <row r="40" s="51" customFormat="1" ht="16.5" customHeight="1">
      <c r="A40" s="8" t="s">
        <v>27</v>
      </c>
    </row>
    <row r="42" spans="1:8" ht="27" customHeight="1" thickBot="1">
      <c r="A42" s="72">
        <v>126673.6</v>
      </c>
      <c r="B42" s="141" t="s">
        <v>28</v>
      </c>
      <c r="C42" s="142"/>
      <c r="D42" s="142"/>
      <c r="E42" s="143"/>
      <c r="F42" s="108"/>
      <c r="G42" s="141" t="s">
        <v>29</v>
      </c>
      <c r="H42" s="143"/>
    </row>
    <row r="43" spans="1:8" ht="13.5" thickBot="1">
      <c r="A43" s="56" t="s">
        <v>9</v>
      </c>
      <c r="B43" s="144">
        <v>1</v>
      </c>
      <c r="C43" s="145"/>
      <c r="D43" s="145"/>
      <c r="E43" s="146"/>
      <c r="F43" s="9"/>
      <c r="G43" s="144">
        <v>0</v>
      </c>
      <c r="H43" s="146"/>
    </row>
    <row r="44" spans="2:8" ht="12.75">
      <c r="B44" s="136">
        <f>$A$60*B43</f>
        <v>0</v>
      </c>
      <c r="C44" s="136"/>
      <c r="D44" s="136"/>
      <c r="E44" s="137"/>
      <c r="F44" s="113"/>
      <c r="G44" s="136">
        <v>0</v>
      </c>
      <c r="H44" s="136"/>
    </row>
    <row r="45" spans="1:8" ht="12.75">
      <c r="A45" s="43"/>
      <c r="B45" s="3"/>
      <c r="C45" s="114" t="s">
        <v>31</v>
      </c>
      <c r="D45" s="114" t="s">
        <v>32</v>
      </c>
      <c r="E45" s="114" t="s">
        <v>33</v>
      </c>
      <c r="F45" s="3"/>
      <c r="G45" s="3"/>
      <c r="H45" s="3"/>
    </row>
    <row r="46" spans="1:8" ht="12.75">
      <c r="A46" s="15" t="s">
        <v>10</v>
      </c>
      <c r="B46" s="31">
        <f>C46+D46+E46</f>
        <v>495.33</v>
      </c>
      <c r="C46" s="54">
        <v>400</v>
      </c>
      <c r="D46" s="54">
        <v>60.33</v>
      </c>
      <c r="E46" s="54">
        <v>35</v>
      </c>
      <c r="F46" s="73">
        <v>72872.29746698722</v>
      </c>
      <c r="G46" s="31">
        <v>0</v>
      </c>
      <c r="H46" s="74">
        <v>0</v>
      </c>
    </row>
    <row r="47" spans="1:8" ht="12.75">
      <c r="A47" s="17" t="s">
        <v>11</v>
      </c>
      <c r="B47" s="31">
        <f>C47+D47+E47</f>
        <v>365.7</v>
      </c>
      <c r="C47" s="54">
        <v>365.7</v>
      </c>
      <c r="D47" s="54">
        <v>0</v>
      </c>
      <c r="E47" s="54">
        <v>0</v>
      </c>
      <c r="F47" s="73">
        <v>53801.30253301279</v>
      </c>
      <c r="G47" s="31">
        <v>0</v>
      </c>
      <c r="H47" s="74">
        <v>0</v>
      </c>
    </row>
    <row r="48" spans="2:8" ht="12.75">
      <c r="B48" s="122">
        <f>SUM(B46:B47)</f>
        <v>861.03</v>
      </c>
      <c r="C48" s="17"/>
      <c r="D48" s="17"/>
      <c r="E48" s="17"/>
      <c r="F48" s="17"/>
      <c r="G48" s="122">
        <f>SUM(G46:G47)</f>
        <v>0</v>
      </c>
      <c r="H48" s="17"/>
    </row>
    <row r="49" spans="2:8" ht="13.5" thickBot="1">
      <c r="B49" s="17"/>
      <c r="C49" s="17"/>
      <c r="D49" s="17"/>
      <c r="E49" s="17"/>
      <c r="F49" s="17"/>
      <c r="G49" s="17"/>
      <c r="H49" s="17"/>
    </row>
    <row r="50" spans="1:8" ht="13.5" thickBot="1">
      <c r="A50" s="56" t="s">
        <v>9</v>
      </c>
      <c r="B50" s="116" t="s">
        <v>2</v>
      </c>
      <c r="C50" s="17"/>
      <c r="D50" s="17"/>
      <c r="E50" s="17"/>
      <c r="F50" s="17"/>
      <c r="G50" s="17"/>
      <c r="H50" s="17"/>
    </row>
    <row r="51" spans="1:8" ht="13.5" thickBot="1">
      <c r="A51" s="75" t="s">
        <v>10</v>
      </c>
      <c r="B51" s="123">
        <v>72850</v>
      </c>
      <c r="C51" s="2"/>
      <c r="D51" s="17"/>
      <c r="E51" s="17"/>
      <c r="F51" s="17"/>
      <c r="G51" s="17"/>
      <c r="H51" s="17"/>
    </row>
    <row r="52" spans="1:8" ht="13.5" thickBot="1">
      <c r="A52" s="75" t="s">
        <v>11</v>
      </c>
      <c r="B52" s="124">
        <v>53800</v>
      </c>
      <c r="C52" s="2"/>
      <c r="D52" s="17"/>
      <c r="E52" s="17"/>
      <c r="F52" s="17"/>
      <c r="G52" s="17"/>
      <c r="H52" s="17"/>
    </row>
    <row r="53" spans="1:8" ht="13.5" thickBot="1">
      <c r="A53" s="76"/>
      <c r="B53" s="125">
        <f>SUM(B51:B52)</f>
        <v>126650</v>
      </c>
      <c r="C53" s="3"/>
      <c r="D53" s="17"/>
      <c r="E53" s="17"/>
      <c r="F53" s="17"/>
      <c r="G53" s="17"/>
      <c r="H53" s="17"/>
    </row>
    <row r="56" s="51" customFormat="1" ht="16.5" customHeight="1">
      <c r="A56" s="8" t="s">
        <v>27</v>
      </c>
    </row>
    <row r="58" spans="1:8" ht="24" customHeight="1">
      <c r="A58" s="72">
        <v>2033.6</v>
      </c>
      <c r="B58" s="141" t="s">
        <v>28</v>
      </c>
      <c r="C58" s="142"/>
      <c r="D58" s="142"/>
      <c r="E58" s="143"/>
      <c r="F58" s="108"/>
      <c r="G58" s="141" t="s">
        <v>29</v>
      </c>
      <c r="H58" s="143"/>
    </row>
    <row r="59" spans="1:8" ht="12.75">
      <c r="A59" s="7" t="s">
        <v>35</v>
      </c>
      <c r="B59" s="144">
        <v>1</v>
      </c>
      <c r="C59" s="145"/>
      <c r="D59" s="145"/>
      <c r="E59" s="146"/>
      <c r="F59" s="9"/>
      <c r="G59" s="144">
        <v>0</v>
      </c>
      <c r="H59" s="146"/>
    </row>
    <row r="60" spans="2:8" ht="12.75">
      <c r="B60" s="136">
        <f>$A$60*B59</f>
        <v>0</v>
      </c>
      <c r="C60" s="136"/>
      <c r="D60" s="136"/>
      <c r="E60" s="137"/>
      <c r="F60" s="113"/>
      <c r="G60" s="136">
        <v>0</v>
      </c>
      <c r="H60" s="136"/>
    </row>
    <row r="61" spans="1:8" ht="12.75">
      <c r="A61" s="43"/>
      <c r="B61" s="3"/>
      <c r="C61" s="114" t="s">
        <v>31</v>
      </c>
      <c r="D61" s="114" t="s">
        <v>32</v>
      </c>
      <c r="E61" s="114" t="s">
        <v>33</v>
      </c>
      <c r="F61" s="3"/>
      <c r="G61" s="3"/>
      <c r="H61" s="3"/>
    </row>
    <row r="62" spans="1:9" ht="12.75">
      <c r="A62" s="20"/>
      <c r="B62" s="126"/>
      <c r="C62" s="77"/>
      <c r="D62" s="77"/>
      <c r="E62" s="77"/>
      <c r="F62" s="127"/>
      <c r="G62" s="126"/>
      <c r="H62" s="127"/>
      <c r="I62" s="45"/>
    </row>
    <row r="63" spans="1:9" ht="12.75">
      <c r="A63" s="20" t="s">
        <v>14</v>
      </c>
      <c r="B63" s="31">
        <f>C63+D63+E63</f>
        <v>44.5</v>
      </c>
      <c r="C63" s="78">
        <v>31.5</v>
      </c>
      <c r="D63" s="78">
        <v>13</v>
      </c>
      <c r="E63" s="78">
        <v>0</v>
      </c>
      <c r="F63" s="117">
        <v>541.8874251497006</v>
      </c>
      <c r="G63" s="31">
        <v>0</v>
      </c>
      <c r="H63" s="73">
        <v>0</v>
      </c>
      <c r="I63" s="45"/>
    </row>
    <row r="64" spans="1:9" ht="12.75">
      <c r="A64" s="20" t="s">
        <v>15</v>
      </c>
      <c r="B64" s="31">
        <f>C64+D64+E64</f>
        <v>29.5</v>
      </c>
      <c r="C64" s="78">
        <v>16.5</v>
      </c>
      <c r="D64" s="78">
        <v>13</v>
      </c>
      <c r="E64" s="78">
        <v>0</v>
      </c>
      <c r="F64" s="117">
        <v>359.22874251497007</v>
      </c>
      <c r="G64" s="31">
        <v>0</v>
      </c>
      <c r="H64" s="73">
        <v>0</v>
      </c>
      <c r="I64" s="45"/>
    </row>
    <row r="65" spans="1:9" ht="12.75">
      <c r="A65" s="43" t="s">
        <v>16</v>
      </c>
      <c r="B65" s="31">
        <f>C65+D65+E65</f>
        <v>93</v>
      </c>
      <c r="C65" s="78">
        <v>80</v>
      </c>
      <c r="D65" s="78">
        <v>13</v>
      </c>
      <c r="E65" s="78">
        <v>0</v>
      </c>
      <c r="F65" s="117">
        <v>1132.4838323353292</v>
      </c>
      <c r="G65" s="31">
        <v>0</v>
      </c>
      <c r="H65" s="73">
        <v>0</v>
      </c>
      <c r="I65" s="43"/>
    </row>
    <row r="66" spans="2:8" ht="12.75">
      <c r="B66" s="122">
        <f>SUM(B63:B65)</f>
        <v>167</v>
      </c>
      <c r="C66" s="17"/>
      <c r="D66" s="17"/>
      <c r="E66" s="17"/>
      <c r="F66" s="17"/>
      <c r="G66" s="17"/>
      <c r="H66" s="17"/>
    </row>
    <row r="67" spans="2:8" ht="12.75">
      <c r="B67" s="17"/>
      <c r="C67" s="17"/>
      <c r="D67" s="17"/>
      <c r="E67" s="17"/>
      <c r="F67" s="17"/>
      <c r="G67" s="17"/>
      <c r="H67" s="17"/>
    </row>
    <row r="68" ht="13.5" thickBot="1"/>
    <row r="69" spans="1:6" ht="13.5" thickBot="1">
      <c r="A69" s="56" t="s">
        <v>12</v>
      </c>
      <c r="B69" s="57" t="s">
        <v>13</v>
      </c>
      <c r="E69" s="43"/>
      <c r="F69" s="43"/>
    </row>
    <row r="70" spans="1:6" ht="12.75">
      <c r="A70" s="79" t="s">
        <v>14</v>
      </c>
      <c r="B70" s="80">
        <v>540</v>
      </c>
      <c r="E70" s="81"/>
      <c r="F70" s="43"/>
    </row>
    <row r="71" spans="1:6" ht="12.75">
      <c r="A71" s="79" t="s">
        <v>15</v>
      </c>
      <c r="B71" s="80">
        <v>360</v>
      </c>
      <c r="E71" s="81"/>
      <c r="F71" s="43"/>
    </row>
    <row r="72" spans="1:6" ht="13.5" thickBot="1">
      <c r="A72" s="79" t="s">
        <v>16</v>
      </c>
      <c r="B72" s="82">
        <v>1125</v>
      </c>
      <c r="E72" s="81"/>
      <c r="F72" s="43"/>
    </row>
    <row r="73" spans="1:6" ht="13.5" thickBot="1">
      <c r="A73" s="83"/>
      <c r="B73" s="71">
        <f>SUM(B70:B72)</f>
        <v>2025</v>
      </c>
      <c r="E73" s="43"/>
      <c r="F73" s="43"/>
    </row>
    <row r="74" spans="5:6" ht="12.75">
      <c r="E74" s="43"/>
      <c r="F74" s="43"/>
    </row>
    <row r="75" spans="5:6" ht="12.75">
      <c r="E75" s="43"/>
      <c r="F75" s="43"/>
    </row>
    <row r="76" spans="1:10" s="24" customFormat="1" ht="12.75">
      <c r="A76" s="19" t="s">
        <v>27</v>
      </c>
      <c r="F76" s="25"/>
      <c r="J76" s="25"/>
    </row>
    <row r="77" spans="6:10" s="17" customFormat="1" ht="13.5" thickBot="1">
      <c r="F77" s="26"/>
      <c r="J77" s="26"/>
    </row>
    <row r="78" spans="1:10" s="17" customFormat="1" ht="13.5" thickBot="1">
      <c r="A78" s="27">
        <v>303990.4</v>
      </c>
      <c r="B78" s="120" t="s">
        <v>28</v>
      </c>
      <c r="C78" s="118"/>
      <c r="D78" s="118"/>
      <c r="E78" s="141"/>
      <c r="F78" s="128">
        <f>A78*B79</f>
        <v>151995.2</v>
      </c>
      <c r="G78" s="120" t="s">
        <v>36</v>
      </c>
      <c r="H78" s="118"/>
      <c r="I78" s="118"/>
      <c r="J78" s="128">
        <f>A78*G79</f>
        <v>151995.2</v>
      </c>
    </row>
    <row r="79" spans="1:10" s="17" customFormat="1" ht="12.75">
      <c r="A79" s="28" t="s">
        <v>37</v>
      </c>
      <c r="B79" s="119">
        <v>0.5</v>
      </c>
      <c r="C79" s="119"/>
      <c r="D79" s="119"/>
      <c r="E79" s="119"/>
      <c r="F79" s="10"/>
      <c r="G79" s="119">
        <v>0.5</v>
      </c>
      <c r="H79" s="119"/>
      <c r="I79" s="119"/>
      <c r="J79" s="11"/>
    </row>
    <row r="80" spans="1:10" s="17" customFormat="1" ht="13.5" thickBot="1">
      <c r="A80" s="3"/>
      <c r="B80" s="3"/>
      <c r="C80" s="3"/>
      <c r="D80" s="3"/>
      <c r="E80" s="3"/>
      <c r="F80" s="12"/>
      <c r="G80" s="3"/>
      <c r="H80" s="13">
        <v>0.5</v>
      </c>
      <c r="I80" s="13">
        <v>0.5</v>
      </c>
      <c r="J80" s="12"/>
    </row>
    <row r="81" spans="1:10" s="17" customFormat="1" ht="39.75" thickBot="1">
      <c r="A81" s="29"/>
      <c r="B81" s="129" t="s">
        <v>38</v>
      </c>
      <c r="C81" s="23" t="s">
        <v>39</v>
      </c>
      <c r="D81" s="23" t="s">
        <v>40</v>
      </c>
      <c r="E81" s="23" t="s">
        <v>41</v>
      </c>
      <c r="F81" s="14"/>
      <c r="G81" s="129" t="s">
        <v>42</v>
      </c>
      <c r="H81" s="40" t="s">
        <v>43</v>
      </c>
      <c r="I81" s="40" t="s">
        <v>44</v>
      </c>
      <c r="J81" s="18"/>
    </row>
    <row r="82" spans="1:11" s="17" customFormat="1" ht="12.75">
      <c r="A82" s="15" t="s">
        <v>45</v>
      </c>
      <c r="B82" s="31">
        <f aca="true" t="shared" si="0" ref="B82:B88">SUM(C82:E82)</f>
        <v>904.4</v>
      </c>
      <c r="C82" s="32">
        <v>706.4</v>
      </c>
      <c r="D82" s="32">
        <v>186</v>
      </c>
      <c r="E82" s="32">
        <v>12</v>
      </c>
      <c r="F82" s="33">
        <v>36058.14308422737</v>
      </c>
      <c r="G82" s="31">
        <f aca="true" t="shared" si="1" ref="G82:G88">H82+I82</f>
        <v>835.5</v>
      </c>
      <c r="H82" s="32">
        <v>115</v>
      </c>
      <c r="I82" s="34">
        <v>720.5</v>
      </c>
      <c r="J82" s="35">
        <v>30157.204844455002</v>
      </c>
      <c r="K82" s="16"/>
    </row>
    <row r="83" spans="1:11" s="17" customFormat="1" ht="12.75">
      <c r="A83" s="15" t="s">
        <v>46</v>
      </c>
      <c r="B83" s="31">
        <f t="shared" si="0"/>
        <v>409.2</v>
      </c>
      <c r="C83" s="32">
        <v>299.2</v>
      </c>
      <c r="D83" s="32">
        <v>86</v>
      </c>
      <c r="E83" s="32">
        <v>24</v>
      </c>
      <c r="F83" s="33">
        <v>16314.675088529237</v>
      </c>
      <c r="G83" s="31">
        <f t="shared" si="1"/>
        <v>698</v>
      </c>
      <c r="H83" s="32">
        <v>105</v>
      </c>
      <c r="I83" s="34">
        <v>593</v>
      </c>
      <c r="J83" s="35">
        <v>25194.169935882215</v>
      </c>
      <c r="K83" s="16"/>
    </row>
    <row r="84" spans="1:10" s="17" customFormat="1" ht="12.75">
      <c r="A84" s="17" t="s">
        <v>19</v>
      </c>
      <c r="B84" s="31">
        <f t="shared" si="0"/>
        <v>690</v>
      </c>
      <c r="C84" s="32">
        <v>534</v>
      </c>
      <c r="D84" s="32">
        <v>132</v>
      </c>
      <c r="E84" s="32">
        <v>24</v>
      </c>
      <c r="F84" s="33">
        <v>27510.08262728537</v>
      </c>
      <c r="G84" s="31">
        <f t="shared" si="1"/>
        <v>668</v>
      </c>
      <c r="H84" s="32">
        <v>128</v>
      </c>
      <c r="I84" s="34">
        <v>540</v>
      </c>
      <c r="J84" s="35">
        <v>24111.325955829972</v>
      </c>
    </row>
    <row r="85" spans="1:10" s="17" customFormat="1" ht="12.75">
      <c r="A85" s="17" t="s">
        <v>4</v>
      </c>
      <c r="B85" s="31">
        <f t="shared" si="0"/>
        <v>889</v>
      </c>
      <c r="C85" s="32">
        <v>550</v>
      </c>
      <c r="D85" s="32">
        <v>319</v>
      </c>
      <c r="E85" s="32">
        <v>20</v>
      </c>
      <c r="F85" s="33">
        <v>35444.14993573434</v>
      </c>
      <c r="G85" s="31">
        <f t="shared" si="1"/>
        <v>759.5</v>
      </c>
      <c r="H85" s="32">
        <v>125</v>
      </c>
      <c r="I85" s="34">
        <v>634.5</v>
      </c>
      <c r="J85" s="35">
        <v>27414.000094989315</v>
      </c>
    </row>
    <row r="86" spans="1:10" s="17" customFormat="1" ht="12.75">
      <c r="A86" s="17" t="s">
        <v>20</v>
      </c>
      <c r="B86" s="31">
        <f t="shared" si="0"/>
        <v>397.1</v>
      </c>
      <c r="C86" s="32">
        <v>316.1</v>
      </c>
      <c r="D86" s="32">
        <v>61</v>
      </c>
      <c r="E86" s="32">
        <v>20</v>
      </c>
      <c r="F86" s="33">
        <v>15832.251900427567</v>
      </c>
      <c r="G86" s="31">
        <f t="shared" si="1"/>
        <v>508</v>
      </c>
      <c r="H86" s="32">
        <v>100</v>
      </c>
      <c r="I86" s="34">
        <v>408</v>
      </c>
      <c r="J86" s="35">
        <v>18336.158062218</v>
      </c>
    </row>
    <row r="87" spans="1:10" s="17" customFormat="1" ht="12.75">
      <c r="A87" s="17" t="s">
        <v>21</v>
      </c>
      <c r="B87" s="31">
        <f t="shared" si="0"/>
        <v>293.6</v>
      </c>
      <c r="C87" s="32">
        <v>229.6</v>
      </c>
      <c r="D87" s="32">
        <v>40</v>
      </c>
      <c r="E87" s="32">
        <v>24</v>
      </c>
      <c r="F87" s="33">
        <v>11705.739506334761</v>
      </c>
      <c r="G87" s="31">
        <f t="shared" si="1"/>
        <v>467</v>
      </c>
      <c r="H87" s="32">
        <v>71</v>
      </c>
      <c r="I87" s="34">
        <v>396</v>
      </c>
      <c r="J87" s="35">
        <v>16856.271289479933</v>
      </c>
    </row>
    <row r="88" spans="1:10" s="17" customFormat="1" ht="12.75">
      <c r="A88" s="17" t="s">
        <v>8</v>
      </c>
      <c r="B88" s="31">
        <f t="shared" si="0"/>
        <v>229</v>
      </c>
      <c r="C88" s="36">
        <v>95</v>
      </c>
      <c r="D88" s="36">
        <v>115</v>
      </c>
      <c r="E88" s="36">
        <v>19</v>
      </c>
      <c r="F88" s="33">
        <v>9130.157857461378</v>
      </c>
      <c r="G88" s="31">
        <f t="shared" si="1"/>
        <v>275</v>
      </c>
      <c r="H88" s="36">
        <v>59</v>
      </c>
      <c r="I88" s="37">
        <v>216</v>
      </c>
      <c r="J88" s="35">
        <v>9926.069817145572</v>
      </c>
    </row>
    <row r="89" spans="2:11" s="17" customFormat="1" ht="12.75">
      <c r="B89" s="38">
        <f>SUM(B82:B88)</f>
        <v>3812.2999999999997</v>
      </c>
      <c r="C89" s="38"/>
      <c r="D89" s="38"/>
      <c r="E89" s="38"/>
      <c r="F89" s="39"/>
      <c r="G89" s="38">
        <f>SUM(G82:G88)</f>
        <v>4211</v>
      </c>
      <c r="H89" s="38"/>
      <c r="I89" s="38"/>
      <c r="J89" s="39"/>
      <c r="K89" s="28"/>
    </row>
    <row r="90" spans="6:10" s="17" customFormat="1" ht="12.75">
      <c r="F90" s="26"/>
      <c r="J90" s="26"/>
    </row>
    <row r="91" spans="6:10" s="17" customFormat="1" ht="13.5" thickBot="1">
      <c r="F91" s="26"/>
      <c r="J91" s="26"/>
    </row>
    <row r="92" spans="1:10" s="17" customFormat="1" ht="13.5" thickBot="1">
      <c r="A92" s="84" t="s">
        <v>17</v>
      </c>
      <c r="B92" s="85" t="s">
        <v>0</v>
      </c>
      <c r="F92" s="26"/>
      <c r="J92" s="26"/>
    </row>
    <row r="93" spans="1:10" s="17" customFormat="1" ht="14.25" customHeight="1">
      <c r="A93" s="86" t="s">
        <v>18</v>
      </c>
      <c r="B93" s="87">
        <v>107724.2</v>
      </c>
      <c r="F93" s="26"/>
      <c r="J93" s="26"/>
    </row>
    <row r="94" spans="1:10" s="17" customFormat="1" ht="14.25" customHeight="1">
      <c r="A94" s="88" t="s">
        <v>19</v>
      </c>
      <c r="B94" s="89">
        <v>51621.41</v>
      </c>
      <c r="F94" s="26"/>
      <c r="J94" s="26"/>
    </row>
    <row r="95" spans="1:10" s="17" customFormat="1" ht="14.25" customHeight="1">
      <c r="A95" s="88" t="s">
        <v>4</v>
      </c>
      <c r="B95" s="89">
        <v>62858.15</v>
      </c>
      <c r="F95" s="26"/>
      <c r="J95" s="26"/>
    </row>
    <row r="96" spans="1:10" s="17" customFormat="1" ht="14.25" customHeight="1">
      <c r="A96" s="88" t="s">
        <v>20</v>
      </c>
      <c r="B96" s="89">
        <v>34168.41</v>
      </c>
      <c r="F96" s="26"/>
      <c r="J96" s="26"/>
    </row>
    <row r="97" spans="1:10" s="17" customFormat="1" ht="14.25" customHeight="1">
      <c r="A97" s="88" t="s">
        <v>21</v>
      </c>
      <c r="B97" s="89">
        <v>28562.01</v>
      </c>
      <c r="F97" s="26"/>
      <c r="J97" s="26"/>
    </row>
    <row r="98" spans="1:10" s="17" customFormat="1" ht="14.25" customHeight="1">
      <c r="A98" s="88" t="s">
        <v>8</v>
      </c>
      <c r="B98" s="89">
        <v>19056.23</v>
      </c>
      <c r="F98" s="26"/>
      <c r="J98" s="26"/>
    </row>
    <row r="99" spans="2:10" s="17" customFormat="1" ht="12.75">
      <c r="B99" s="90">
        <v>303990.41</v>
      </c>
      <c r="F99" s="26"/>
      <c r="J99" s="26"/>
    </row>
    <row r="101" spans="1:10" s="24" customFormat="1" ht="12.75">
      <c r="A101" s="19" t="s">
        <v>27</v>
      </c>
      <c r="F101" s="25"/>
      <c r="J101" s="25"/>
    </row>
    <row r="102" spans="6:10" ht="12.75">
      <c r="F102" s="41"/>
      <c r="J102" s="41"/>
    </row>
    <row r="103" spans="1:10" ht="12.75">
      <c r="A103" s="42">
        <v>17908.8</v>
      </c>
      <c r="B103" s="118" t="s">
        <v>28</v>
      </c>
      <c r="C103" s="118"/>
      <c r="D103" s="118"/>
      <c r="E103" s="118"/>
      <c r="F103" s="130">
        <f>A103*B104</f>
        <v>17908.8</v>
      </c>
      <c r="G103" s="118" t="s">
        <v>36</v>
      </c>
      <c r="H103" s="118"/>
      <c r="I103" s="118"/>
      <c r="J103" s="130">
        <f>A103*G104</f>
        <v>0</v>
      </c>
    </row>
    <row r="104" spans="1:10" ht="12.75">
      <c r="A104" s="7" t="s">
        <v>47</v>
      </c>
      <c r="B104" s="119">
        <v>1</v>
      </c>
      <c r="C104" s="119"/>
      <c r="D104" s="119"/>
      <c r="E104" s="119"/>
      <c r="F104" s="11"/>
      <c r="G104" s="119">
        <v>0</v>
      </c>
      <c r="H104" s="119"/>
      <c r="I104" s="119"/>
      <c r="J104" s="11"/>
    </row>
    <row r="105" spans="1:10" ht="13.5" thickBot="1">
      <c r="A105" s="43"/>
      <c r="B105" s="3"/>
      <c r="C105" s="3"/>
      <c r="D105" s="3"/>
      <c r="E105" s="3"/>
      <c r="F105" s="12"/>
      <c r="G105" s="3"/>
      <c r="H105" s="13">
        <v>0.5</v>
      </c>
      <c r="I105" s="13">
        <v>0.5</v>
      </c>
      <c r="J105" s="12"/>
    </row>
    <row r="106" spans="1:10" ht="39.75" thickBot="1">
      <c r="A106" s="44"/>
      <c r="B106" s="129" t="s">
        <v>38</v>
      </c>
      <c r="C106" s="131" t="s">
        <v>39</v>
      </c>
      <c r="D106" s="131" t="s">
        <v>40</v>
      </c>
      <c r="E106" s="131" t="s">
        <v>41</v>
      </c>
      <c r="F106" s="14"/>
      <c r="G106" s="129" t="s">
        <v>42</v>
      </c>
      <c r="H106" s="30" t="s">
        <v>43</v>
      </c>
      <c r="I106" s="132" t="s">
        <v>44</v>
      </c>
      <c r="J106" s="14"/>
    </row>
    <row r="107" spans="1:11" ht="12.75">
      <c r="A107" s="20" t="s">
        <v>3</v>
      </c>
      <c r="B107" s="133">
        <f>SUM(C107:E107)</f>
        <v>288</v>
      </c>
      <c r="C107" s="32">
        <v>64</v>
      </c>
      <c r="D107" s="32">
        <v>203</v>
      </c>
      <c r="E107" s="32">
        <v>21</v>
      </c>
      <c r="F107" s="33">
        <f>F103*B107/B109</f>
        <v>9569.080519480518</v>
      </c>
      <c r="G107" s="133">
        <v>0</v>
      </c>
      <c r="H107" s="32">
        <v>0</v>
      </c>
      <c r="I107" s="32">
        <v>0</v>
      </c>
      <c r="J107" s="134" t="e">
        <f>J103*G107/G108</f>
        <v>#DIV/0!</v>
      </c>
      <c r="K107" s="45"/>
    </row>
    <row r="108" spans="1:11" ht="12.75">
      <c r="A108" s="17" t="s">
        <v>4</v>
      </c>
      <c r="B108" s="133">
        <f>SUM(C108:E108)</f>
        <v>251</v>
      </c>
      <c r="C108" s="32">
        <v>75</v>
      </c>
      <c r="D108" s="32">
        <v>156</v>
      </c>
      <c r="E108" s="32">
        <v>20</v>
      </c>
      <c r="F108" s="33">
        <f>F103*B108/B109</f>
        <v>8339.71948051948</v>
      </c>
      <c r="G108" s="133">
        <v>0</v>
      </c>
      <c r="H108" s="32">
        <v>0</v>
      </c>
      <c r="I108" s="32">
        <v>0</v>
      </c>
      <c r="J108" s="134" t="e">
        <f>J104*G108/G109</f>
        <v>#DIV/0!</v>
      </c>
      <c r="K108" s="7"/>
    </row>
    <row r="109" spans="2:10" ht="12.75">
      <c r="B109" s="38">
        <f>SUM(B107:B108)</f>
        <v>539</v>
      </c>
      <c r="C109" s="17"/>
      <c r="D109" s="17"/>
      <c r="E109" s="17"/>
      <c r="F109" s="26"/>
      <c r="G109" s="38">
        <f>SUM(G107:G108)</f>
        <v>0</v>
      </c>
      <c r="H109" s="17"/>
      <c r="I109" s="17"/>
      <c r="J109" s="26"/>
    </row>
    <row r="110" spans="6:10" ht="12.75">
      <c r="F110" s="41"/>
      <c r="J110" s="41"/>
    </row>
    <row r="111" spans="6:10" ht="13.5" thickBot="1">
      <c r="F111" s="41"/>
      <c r="J111" s="41"/>
    </row>
    <row r="112" spans="1:10" ht="13.5" thickBot="1">
      <c r="A112" s="46" t="s">
        <v>22</v>
      </c>
      <c r="B112" s="47" t="s">
        <v>2</v>
      </c>
      <c r="F112" s="41"/>
      <c r="J112" s="41"/>
    </row>
    <row r="113" spans="1:10" ht="12.75">
      <c r="A113" s="21" t="s">
        <v>3</v>
      </c>
      <c r="B113" s="48">
        <v>9569</v>
      </c>
      <c r="F113" s="41"/>
      <c r="J113" s="41"/>
    </row>
    <row r="114" spans="1:10" ht="13.5" thickBot="1">
      <c r="A114" s="22" t="s">
        <v>4</v>
      </c>
      <c r="B114" s="49">
        <v>8340</v>
      </c>
      <c r="F114" s="41"/>
      <c r="J114" s="41"/>
    </row>
    <row r="115" ht="12.75">
      <c r="B115" s="50">
        <f>SUM(B113:B114)</f>
        <v>17909</v>
      </c>
    </row>
    <row r="117" s="8" customFormat="1" ht="12.75">
      <c r="A117" s="8" t="s">
        <v>27</v>
      </c>
    </row>
    <row r="119" spans="1:8" ht="12.75">
      <c r="A119" s="91">
        <v>13185.6</v>
      </c>
      <c r="B119" s="141" t="s">
        <v>28</v>
      </c>
      <c r="C119" s="142"/>
      <c r="D119" s="142"/>
      <c r="E119" s="143"/>
      <c r="F119" s="108"/>
      <c r="G119" s="141" t="s">
        <v>29</v>
      </c>
      <c r="H119" s="143"/>
    </row>
    <row r="120" spans="1:8" ht="12.75">
      <c r="A120" s="7" t="s">
        <v>48</v>
      </c>
      <c r="B120" s="144">
        <v>1</v>
      </c>
      <c r="C120" s="145"/>
      <c r="D120" s="145"/>
      <c r="E120" s="146"/>
      <c r="F120" s="9"/>
      <c r="G120" s="144">
        <v>0</v>
      </c>
      <c r="H120" s="146"/>
    </row>
    <row r="121" spans="2:8" ht="12.75">
      <c r="B121" s="136">
        <f>$A$286*B120</f>
        <v>0</v>
      </c>
      <c r="C121" s="136"/>
      <c r="D121" s="136"/>
      <c r="E121" s="137"/>
      <c r="F121" s="113"/>
      <c r="G121" s="136">
        <v>0</v>
      </c>
      <c r="H121" s="136"/>
    </row>
    <row r="122" spans="1:8" ht="13.5" thickBot="1">
      <c r="A122" s="5"/>
      <c r="B122" s="17"/>
      <c r="C122" s="17"/>
      <c r="D122" s="17"/>
      <c r="E122" s="17"/>
      <c r="F122" s="17"/>
      <c r="G122" s="17"/>
      <c r="H122" s="17"/>
    </row>
    <row r="123" spans="1:12" ht="13.5" thickBot="1">
      <c r="A123" s="92"/>
      <c r="B123" s="135"/>
      <c r="C123" s="135"/>
      <c r="D123" s="135"/>
      <c r="E123" s="135"/>
      <c r="F123" s="135"/>
      <c r="G123" s="135"/>
      <c r="H123" s="135"/>
      <c r="J123" s="138"/>
      <c r="K123" s="139"/>
      <c r="L123" s="140"/>
    </row>
    <row r="124" spans="1:12" ht="12.75">
      <c r="A124" s="43"/>
      <c r="B124" s="3"/>
      <c r="C124" s="3" t="s">
        <v>31</v>
      </c>
      <c r="D124" s="3" t="s">
        <v>32</v>
      </c>
      <c r="E124" s="3" t="s">
        <v>33</v>
      </c>
      <c r="F124" s="3"/>
      <c r="G124" s="3"/>
      <c r="H124" s="3"/>
      <c r="K124" s="93"/>
      <c r="L124" s="93"/>
    </row>
    <row r="125" spans="1:13" ht="12.75">
      <c r="A125" s="20" t="s">
        <v>3</v>
      </c>
      <c r="B125" s="31">
        <f>C125+D125+E125</f>
        <v>204.38</v>
      </c>
      <c r="C125" s="54">
        <v>185.55</v>
      </c>
      <c r="D125" s="54">
        <v>18.83</v>
      </c>
      <c r="E125" s="54">
        <v>0</v>
      </c>
      <c r="F125" s="73">
        <v>3767.1562961306195</v>
      </c>
      <c r="G125" s="31">
        <v>0</v>
      </c>
      <c r="H125" s="74">
        <v>0</v>
      </c>
      <c r="I125" s="45"/>
      <c r="J125" s="50"/>
      <c r="K125" s="94"/>
      <c r="L125" s="95"/>
      <c r="M125" s="96"/>
    </row>
    <row r="126" spans="1:13" s="17" customFormat="1" ht="12.75">
      <c r="A126" s="15" t="s">
        <v>4</v>
      </c>
      <c r="B126" s="31">
        <f aca="true" t="shared" si="2" ref="B126:B131">C126+D126+E126</f>
        <v>202.98000000000002</v>
      </c>
      <c r="C126" s="54">
        <v>180.15</v>
      </c>
      <c r="D126" s="54">
        <v>22.83</v>
      </c>
      <c r="E126" s="54">
        <v>0</v>
      </c>
      <c r="F126" s="73">
        <v>3741.3513307984795</v>
      </c>
      <c r="G126" s="31">
        <v>0</v>
      </c>
      <c r="H126" s="74">
        <v>0</v>
      </c>
      <c r="I126" s="16"/>
      <c r="J126" s="97"/>
      <c r="K126" s="98"/>
      <c r="L126" s="95"/>
      <c r="M126" s="99"/>
    </row>
    <row r="127" spans="1:12" ht="12.75">
      <c r="A127" s="20" t="s">
        <v>5</v>
      </c>
      <c r="B127" s="31">
        <f t="shared" si="2"/>
        <v>151.67</v>
      </c>
      <c r="C127" s="54">
        <v>143.5</v>
      </c>
      <c r="D127" s="54">
        <v>8.17</v>
      </c>
      <c r="E127" s="54">
        <v>0</v>
      </c>
      <c r="F127" s="73">
        <v>2795.599351375531</v>
      </c>
      <c r="G127" s="31">
        <v>0</v>
      </c>
      <c r="H127" s="74">
        <v>0</v>
      </c>
      <c r="I127" s="45"/>
      <c r="J127" s="50"/>
      <c r="K127" s="98"/>
      <c r="L127" s="95"/>
    </row>
    <row r="128" spans="1:12" ht="12.75">
      <c r="A128" s="62" t="s">
        <v>8</v>
      </c>
      <c r="B128" s="31">
        <f t="shared" si="2"/>
        <v>52.83</v>
      </c>
      <c r="C128" s="54">
        <v>47</v>
      </c>
      <c r="D128" s="54">
        <v>5.83</v>
      </c>
      <c r="E128" s="54">
        <v>0</v>
      </c>
      <c r="F128" s="73">
        <v>973.7687989264147</v>
      </c>
      <c r="G128" s="31">
        <v>0</v>
      </c>
      <c r="H128" s="74">
        <v>0</v>
      </c>
      <c r="I128" s="45"/>
      <c r="J128" s="50"/>
      <c r="K128" s="94"/>
      <c r="L128" s="95"/>
    </row>
    <row r="129" spans="1:12" ht="12.75">
      <c r="A129" s="62" t="s">
        <v>24</v>
      </c>
      <c r="B129" s="31">
        <f t="shared" si="2"/>
        <v>23</v>
      </c>
      <c r="C129" s="54">
        <v>21</v>
      </c>
      <c r="D129" s="54">
        <v>2</v>
      </c>
      <c r="E129" s="54">
        <v>0</v>
      </c>
      <c r="F129" s="73">
        <v>423.938716170879</v>
      </c>
      <c r="G129" s="31">
        <v>0</v>
      </c>
      <c r="H129" s="74">
        <v>0</v>
      </c>
      <c r="I129" s="45"/>
      <c r="J129" s="50"/>
      <c r="K129" s="94"/>
      <c r="L129" s="95"/>
    </row>
    <row r="130" spans="1:12" s="17" customFormat="1" ht="12.75">
      <c r="A130" s="15" t="s">
        <v>25</v>
      </c>
      <c r="B130" s="31">
        <f t="shared" si="2"/>
        <v>26</v>
      </c>
      <c r="C130" s="54">
        <v>23.5</v>
      </c>
      <c r="D130" s="54">
        <v>2.5</v>
      </c>
      <c r="E130" s="54">
        <v>0</v>
      </c>
      <c r="F130" s="73">
        <v>479.23507045403716</v>
      </c>
      <c r="G130" s="31">
        <v>0</v>
      </c>
      <c r="H130" s="74">
        <v>0</v>
      </c>
      <c r="I130" s="16"/>
      <c r="J130" s="97"/>
      <c r="K130" s="98"/>
      <c r="L130" s="100"/>
    </row>
    <row r="131" spans="1:12" ht="12.75">
      <c r="A131" s="20" t="s">
        <v>26</v>
      </c>
      <c r="B131" s="31">
        <f t="shared" si="2"/>
        <v>54.5</v>
      </c>
      <c r="C131" s="54">
        <v>51</v>
      </c>
      <c r="D131" s="54">
        <v>3.5</v>
      </c>
      <c r="E131" s="54">
        <v>0</v>
      </c>
      <c r="F131" s="73">
        <v>1004.5504361440394</v>
      </c>
      <c r="G131" s="31">
        <v>0</v>
      </c>
      <c r="H131" s="74">
        <v>0</v>
      </c>
      <c r="I131" s="45"/>
      <c r="J131" s="50"/>
      <c r="K131" s="94"/>
      <c r="L131" s="95"/>
    </row>
    <row r="132" spans="1:12" ht="13.5" thickBot="1">
      <c r="A132" s="101"/>
      <c r="B132" s="102">
        <f>SUM(B125:B131)</f>
        <v>715.36</v>
      </c>
      <c r="C132" s="102"/>
      <c r="D132" s="102"/>
      <c r="E132" s="102"/>
      <c r="F132" s="102"/>
      <c r="G132" s="102">
        <f>SUM(G125:G131)</f>
        <v>0</v>
      </c>
      <c r="H132" s="102"/>
      <c r="I132" s="101"/>
      <c r="J132" s="103"/>
      <c r="K132" s="101"/>
      <c r="L132" s="104"/>
    </row>
    <row r="133" ht="13.5" thickTop="1"/>
    <row r="134" ht="13.5" thickBot="1"/>
    <row r="135" spans="1:2" ht="13.5" thickBot="1">
      <c r="A135" s="105" t="s">
        <v>23</v>
      </c>
      <c r="B135" s="57" t="s">
        <v>2</v>
      </c>
    </row>
    <row r="136" spans="1:2" ht="12.75">
      <c r="A136" s="106" t="s">
        <v>3</v>
      </c>
      <c r="B136" s="65">
        <v>3820</v>
      </c>
    </row>
    <row r="137" spans="1:2" ht="12.75">
      <c r="A137" s="106" t="s">
        <v>4</v>
      </c>
      <c r="B137" s="67">
        <v>3720</v>
      </c>
    </row>
    <row r="138" spans="1:2" ht="12.75">
      <c r="A138" s="106" t="s">
        <v>5</v>
      </c>
      <c r="B138" s="67">
        <v>2820</v>
      </c>
    </row>
    <row r="139" spans="1:2" ht="12.75">
      <c r="A139" s="106" t="s">
        <v>8</v>
      </c>
      <c r="B139" s="67">
        <v>960</v>
      </c>
    </row>
    <row r="140" spans="1:2" ht="12.75">
      <c r="A140" s="106" t="s">
        <v>24</v>
      </c>
      <c r="B140" s="67">
        <v>420</v>
      </c>
    </row>
    <row r="141" spans="1:2" ht="12.75">
      <c r="A141" s="106" t="s">
        <v>25</v>
      </c>
      <c r="B141" s="67">
        <v>480</v>
      </c>
    </row>
    <row r="142" spans="1:2" ht="13.5" thickBot="1">
      <c r="A142" s="106" t="s">
        <v>26</v>
      </c>
      <c r="B142" s="67">
        <v>960</v>
      </c>
    </row>
    <row r="143" spans="1:2" ht="13.5" thickBot="1">
      <c r="A143" s="107"/>
      <c r="B143" s="71">
        <f>SUM(B136:B142)</f>
        <v>13180</v>
      </c>
    </row>
  </sheetData>
  <mergeCells count="35">
    <mergeCell ref="B4:E4"/>
    <mergeCell ref="G4:H4"/>
    <mergeCell ref="B22:E22"/>
    <mergeCell ref="G22:H22"/>
    <mergeCell ref="B23:E23"/>
    <mergeCell ref="G23:H23"/>
    <mergeCell ref="B24:E24"/>
    <mergeCell ref="G24:H24"/>
    <mergeCell ref="B42:E42"/>
    <mergeCell ref="G42:H42"/>
    <mergeCell ref="B43:E43"/>
    <mergeCell ref="G43:H43"/>
    <mergeCell ref="B44:E44"/>
    <mergeCell ref="G44:H44"/>
    <mergeCell ref="B58:E58"/>
    <mergeCell ref="G58:H58"/>
    <mergeCell ref="B59:E59"/>
    <mergeCell ref="G59:H59"/>
    <mergeCell ref="B60:E60"/>
    <mergeCell ref="G60:H60"/>
    <mergeCell ref="B78:E78"/>
    <mergeCell ref="G78:I78"/>
    <mergeCell ref="B79:E79"/>
    <mergeCell ref="G79:I79"/>
    <mergeCell ref="B103:E103"/>
    <mergeCell ref="G103:I103"/>
    <mergeCell ref="B104:E104"/>
    <mergeCell ref="G104:I104"/>
    <mergeCell ref="B121:E121"/>
    <mergeCell ref="G121:H121"/>
    <mergeCell ref="J123:L123"/>
    <mergeCell ref="B119:E119"/>
    <mergeCell ref="G119:H119"/>
    <mergeCell ref="B120:E120"/>
    <mergeCell ref="G120:H1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gergelya</dc:creator>
  <cp:keywords/>
  <dc:description/>
  <cp:lastModifiedBy>egnandt</cp:lastModifiedBy>
  <dcterms:created xsi:type="dcterms:W3CDTF">2022-05-18T11:05:58Z</dcterms:created>
  <dcterms:modified xsi:type="dcterms:W3CDTF">2022-05-23T09:49:11Z</dcterms:modified>
  <cp:category/>
  <cp:version/>
  <cp:contentType/>
  <cp:contentStatus/>
</cp:coreProperties>
</file>